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ctfs1\home\brent.medearis\desktop\"/>
    </mc:Choice>
  </mc:AlternateContent>
  <xr:revisionPtr revIDLastSave="0" documentId="8_{1D1524ED-B7F2-47A6-9F0D-A6E5BDB29F82}" xr6:coauthVersionLast="47" xr6:coauthVersionMax="47" xr10:uidLastSave="{00000000-0000-0000-0000-000000000000}"/>
  <bookViews>
    <workbookView xWindow="17880" yWindow="3540" windowWidth="19995" windowHeight="17355" xr2:uid="{00000000-000D-0000-FFFF-FFFF00000000}"/>
  </bookViews>
  <sheets>
    <sheet name="23.24" sheetId="1" r:id="rId1"/>
  </sheets>
  <definedNames>
    <definedName name="_xlnm.Print_Area" localSheetId="0">'23.24'!$B$1:$N$42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7" i="1"/>
  <c r="I28" i="1" l="1"/>
  <c r="I22" i="1"/>
  <c r="I25" i="1"/>
  <c r="I35" i="1" l="1"/>
  <c r="I37" i="1" s="1"/>
  <c r="I11" i="1" l="1"/>
  <c r="I15" i="1" l="1"/>
  <c r="I39" i="1" s="1"/>
</calcChain>
</file>

<file path=xl/sharedStrings.xml><?xml version="1.0" encoding="utf-8"?>
<sst xmlns="http://schemas.openxmlformats.org/spreadsheetml/2006/main" count="36" uniqueCount="34">
  <si>
    <t>Stanislaus Superior Court</t>
  </si>
  <si>
    <t>Statement of Revenue and Expenditures</t>
  </si>
  <si>
    <t>EXPENDITURES</t>
  </si>
  <si>
    <t>Salaries &amp; Benefits</t>
  </si>
  <si>
    <t>General Expense</t>
  </si>
  <si>
    <t>Printing</t>
  </si>
  <si>
    <t>Telecommunications</t>
  </si>
  <si>
    <t>Postage</t>
  </si>
  <si>
    <t>Insurance</t>
  </si>
  <si>
    <t>Training</t>
  </si>
  <si>
    <t>Security Services</t>
  </si>
  <si>
    <t>Facility Operations</t>
  </si>
  <si>
    <t>Information Technology</t>
  </si>
  <si>
    <t>Subtotal</t>
  </si>
  <si>
    <t>TOTAL EXPENDITURES</t>
  </si>
  <si>
    <t>General Fund</t>
  </si>
  <si>
    <t xml:space="preserve"> </t>
  </si>
  <si>
    <t>REVENUE</t>
  </si>
  <si>
    <t xml:space="preserve">       TOTAL REVENUE</t>
  </si>
  <si>
    <t>OPERATING BUDGET</t>
  </si>
  <si>
    <t>Travel</t>
  </si>
  <si>
    <t>Contracted Services</t>
  </si>
  <si>
    <t>Consulting &amp; Professional - County Provided</t>
  </si>
  <si>
    <t>Other Items of Expense</t>
  </si>
  <si>
    <t>Special Items of Expense</t>
  </si>
  <si>
    <t>Utilities</t>
  </si>
  <si>
    <t>Operating Expense &amp; Equipment</t>
  </si>
  <si>
    <t>Miscellaneous Reimbursement</t>
  </si>
  <si>
    <t>Fiscal Year 2023-2024</t>
  </si>
  <si>
    <t>ANTICIPATED YEAR-END RESERVES (Restricted Funds, 3% CAP)</t>
  </si>
  <si>
    <r>
      <t>PRIOR YEAR RESERVES</t>
    </r>
    <r>
      <rPr>
        <b/>
        <sz val="9"/>
        <color theme="1"/>
        <rFont val="Calibri"/>
        <family val="2"/>
        <scheme val="minor"/>
      </rPr>
      <t xml:space="preserve"> (Restricted Funds, 3% CAP, Encumbrances)</t>
    </r>
  </si>
  <si>
    <t>Other Local and Program Revenue</t>
  </si>
  <si>
    <t>Trial Court Revenue</t>
  </si>
  <si>
    <t>Subtotal OE&amp;E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</si>
</sst>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/>
    <xf numFmtId="0" fontId="0" fillId="0" borderId="3" xfId="0" applyBorder="1"/>
    <xf numFmtId="164" fontId="0" fillId="0" borderId="0" xfId="1" applyNumberFormat="1" applyFont="1"/>
    <xf numFmtId="0" fontId="5" fillId="0" borderId="0" xfId="0" applyFont="1"/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1" xfId="0" applyBorder="1"/>
    <xf numFmtId="164" fontId="0" fillId="5" borderId="6" xfId="1" applyNumberFormat="1" applyFont="1" applyFill="1" applyBorder="1"/>
    <xf numFmtId="164" fontId="0" fillId="4" borderId="7" xfId="1" applyNumberFormat="1" applyFont="1" applyFill="1" applyBorder="1"/>
    <xf numFmtId="164" fontId="0" fillId="0" borderId="6" xfId="1" applyNumberFormat="1" applyFont="1" applyBorder="1"/>
    <xf numFmtId="0" fontId="0" fillId="0" borderId="8" xfId="0" applyBorder="1"/>
    <xf numFmtId="164" fontId="2" fillId="2" borderId="9" xfId="1" applyNumberFormat="1" applyFont="1" applyFill="1" applyBorder="1"/>
    <xf numFmtId="0" fontId="2" fillId="0" borderId="1" xfId="0" applyFont="1" applyBorder="1"/>
    <xf numFmtId="0" fontId="2" fillId="0" borderId="11" xfId="0" applyFont="1" applyBorder="1"/>
    <xf numFmtId="164" fontId="2" fillId="2" borderId="12" xfId="1" applyNumberFormat="1" applyFont="1" applyFill="1" applyBorder="1"/>
    <xf numFmtId="0" fontId="2" fillId="0" borderId="3" xfId="0" applyFont="1" applyBorder="1" applyAlignment="1">
      <alignment horizontal="right"/>
    </xf>
    <xf numFmtId="164" fontId="0" fillId="0" borderId="0" xfId="1" applyNumberFormat="1" applyFont="1" applyFill="1"/>
    <xf numFmtId="44" fontId="0" fillId="0" borderId="0" xfId="0" applyNumberFormat="1"/>
    <xf numFmtId="43" fontId="0" fillId="0" borderId="0" xfId="2" applyFont="1"/>
    <xf numFmtId="0" fontId="2" fillId="0" borderId="10" xfId="0" applyFont="1" applyBorder="1"/>
    <xf numFmtId="0" fontId="0" fillId="0" borderId="11" xfId="0" applyBorder="1"/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2"/>
  <sheetViews>
    <sheetView showGridLines="0" tabSelected="1" showWhiteSpace="0" zoomScaleNormal="100" zoomScalePageLayoutView="110" workbookViewId="0">
      <selection activeCell="I11" sqref="I11:I13"/>
    </sheetView>
  </sheetViews>
  <sheetFormatPr defaultColWidth="6.28515625" defaultRowHeight="15" x14ac:dyDescent="0.25"/>
  <cols>
    <col min="1" max="1" width="2" customWidth="1"/>
    <col min="2" max="2" width="4" customWidth="1"/>
    <col min="7" max="7" width="10.7109375" customWidth="1"/>
    <col min="8" max="8" width="17.42578125" customWidth="1"/>
    <col min="9" max="9" width="25.28515625" style="3" customWidth="1"/>
    <col min="11" max="11" width="16" bestFit="1" customWidth="1"/>
    <col min="12" max="12" width="15" bestFit="1" customWidth="1"/>
  </cols>
  <sheetData>
    <row r="2" spans="2:12" ht="15.75" x14ac:dyDescent="0.25">
      <c r="B2" s="28" t="s">
        <v>0</v>
      </c>
      <c r="C2" s="28"/>
      <c r="D2" s="28"/>
      <c r="E2" s="28"/>
      <c r="F2" s="28"/>
      <c r="G2" s="28"/>
      <c r="H2" s="28"/>
      <c r="I2" s="28"/>
    </row>
    <row r="3" spans="2:12" ht="16.5" thickBot="1" x14ac:dyDescent="0.3">
      <c r="B3" s="28" t="s">
        <v>1</v>
      </c>
      <c r="C3" s="28"/>
      <c r="D3" s="28"/>
      <c r="E3" s="28"/>
      <c r="F3" s="28"/>
      <c r="G3" s="28"/>
      <c r="H3" s="28"/>
      <c r="I3" s="28"/>
    </row>
    <row r="4" spans="2:12" ht="15.75" thickBot="1" x14ac:dyDescent="0.3">
      <c r="B4" s="22" t="s">
        <v>19</v>
      </c>
      <c r="C4" s="23"/>
      <c r="D4" s="23"/>
      <c r="E4" s="23"/>
      <c r="F4" s="23"/>
      <c r="G4" s="23"/>
      <c r="H4" s="23"/>
      <c r="I4" s="24"/>
    </row>
    <row r="5" spans="2:12" ht="15.75" thickBot="1" x14ac:dyDescent="0.3">
      <c r="B5" s="25" t="s">
        <v>28</v>
      </c>
      <c r="C5" s="26"/>
      <c r="D5" s="26"/>
      <c r="E5" s="26"/>
      <c r="F5" s="26"/>
      <c r="G5" s="26"/>
      <c r="H5" s="26"/>
      <c r="I5" s="27"/>
    </row>
    <row r="6" spans="2:12" ht="18.75" x14ac:dyDescent="0.3">
      <c r="B6" s="1" t="s">
        <v>17</v>
      </c>
      <c r="I6" s="8"/>
    </row>
    <row r="7" spans="2:12" x14ac:dyDescent="0.25">
      <c r="B7" s="7"/>
      <c r="C7" t="s">
        <v>32</v>
      </c>
      <c r="I7" s="8">
        <f>32195767+493195-1305229</f>
        <v>31383733</v>
      </c>
      <c r="K7" s="18" t="s">
        <v>16</v>
      </c>
    </row>
    <row r="8" spans="2:12" x14ac:dyDescent="0.25">
      <c r="B8" s="7"/>
      <c r="C8" t="s">
        <v>15</v>
      </c>
      <c r="I8" s="8">
        <v>4412074.58</v>
      </c>
    </row>
    <row r="9" spans="2:12" x14ac:dyDescent="0.25">
      <c r="B9" s="7"/>
      <c r="C9" t="s">
        <v>31</v>
      </c>
      <c r="I9" s="8">
        <f>70000+4753268</f>
        <v>4823268</v>
      </c>
    </row>
    <row r="10" spans="2:12" x14ac:dyDescent="0.25">
      <c r="B10" s="7"/>
      <c r="C10" t="s">
        <v>27</v>
      </c>
      <c r="I10" s="8">
        <v>921151.25</v>
      </c>
    </row>
    <row r="11" spans="2:12" x14ac:dyDescent="0.25">
      <c r="B11" s="7"/>
      <c r="H11" s="6" t="s">
        <v>13</v>
      </c>
      <c r="I11" s="9">
        <f>SUM(I7:I10)</f>
        <v>41540226.829999998</v>
      </c>
    </row>
    <row r="12" spans="2:12" x14ac:dyDescent="0.25">
      <c r="B12" s="7"/>
      <c r="I12" s="10"/>
    </row>
    <row r="13" spans="2:12" ht="18.75" x14ac:dyDescent="0.3">
      <c r="B13" s="1" t="s">
        <v>30</v>
      </c>
      <c r="D13" s="4"/>
      <c r="I13" s="9">
        <v>4390778.3600000003</v>
      </c>
      <c r="L13" s="19"/>
    </row>
    <row r="14" spans="2:12" ht="6" customHeight="1" x14ac:dyDescent="0.25">
      <c r="B14" s="7"/>
      <c r="I14" s="10"/>
    </row>
    <row r="15" spans="2:12" ht="15.75" thickBot="1" x14ac:dyDescent="0.3">
      <c r="B15" s="11"/>
      <c r="C15" s="2"/>
      <c r="D15" s="2"/>
      <c r="E15" s="2"/>
      <c r="F15" s="2"/>
      <c r="G15" s="5"/>
      <c r="H15" s="16" t="s">
        <v>18</v>
      </c>
      <c r="I15" s="12">
        <f>I13+I11</f>
        <v>45931005.189999998</v>
      </c>
    </row>
    <row r="16" spans="2:12" ht="19.5" thickTop="1" x14ac:dyDescent="0.3">
      <c r="B16" s="1" t="s">
        <v>2</v>
      </c>
      <c r="C16" s="1"/>
      <c r="I16" s="8"/>
    </row>
    <row r="17" spans="2:9" x14ac:dyDescent="0.25">
      <c r="B17" s="7" t="s">
        <v>16</v>
      </c>
      <c r="C17" t="s">
        <v>3</v>
      </c>
      <c r="I17" s="9">
        <v>31275076.75</v>
      </c>
    </row>
    <row r="18" spans="2:9" x14ac:dyDescent="0.25">
      <c r="B18" s="7"/>
      <c r="I18" s="8"/>
    </row>
    <row r="19" spans="2:9" x14ac:dyDescent="0.25">
      <c r="B19" s="13" t="s">
        <v>26</v>
      </c>
      <c r="I19" s="8"/>
    </row>
    <row r="20" spans="2:9" x14ac:dyDescent="0.25">
      <c r="B20" s="7"/>
      <c r="C20" t="s">
        <v>4</v>
      </c>
      <c r="I20" s="8">
        <v>2692262.88</v>
      </c>
    </row>
    <row r="21" spans="2:9" x14ac:dyDescent="0.25">
      <c r="B21" s="7"/>
      <c r="C21" t="s">
        <v>5</v>
      </c>
      <c r="I21" s="8">
        <v>80500</v>
      </c>
    </row>
    <row r="22" spans="2:9" x14ac:dyDescent="0.25">
      <c r="B22" s="7"/>
      <c r="C22" t="s">
        <v>6</v>
      </c>
      <c r="I22" s="8">
        <f>256840+2500</f>
        <v>259340</v>
      </c>
    </row>
    <row r="23" spans="2:9" x14ac:dyDescent="0.25">
      <c r="B23" s="7"/>
      <c r="C23" t="s">
        <v>7</v>
      </c>
      <c r="I23" s="8">
        <v>132000</v>
      </c>
    </row>
    <row r="24" spans="2:9" x14ac:dyDescent="0.25">
      <c r="B24" s="7"/>
      <c r="C24" t="s">
        <v>8</v>
      </c>
      <c r="I24" s="8">
        <v>14000</v>
      </c>
    </row>
    <row r="25" spans="2:9" x14ac:dyDescent="0.25">
      <c r="B25" s="7"/>
      <c r="C25" t="s">
        <v>20</v>
      </c>
      <c r="I25" s="8">
        <f>41750+3000</f>
        <v>44750</v>
      </c>
    </row>
    <row r="26" spans="2:9" x14ac:dyDescent="0.25">
      <c r="B26" s="7"/>
      <c r="C26" t="s">
        <v>9</v>
      </c>
      <c r="I26" s="8">
        <v>35000</v>
      </c>
    </row>
    <row r="27" spans="2:9" x14ac:dyDescent="0.25">
      <c r="B27" s="7"/>
      <c r="C27" t="s">
        <v>10</v>
      </c>
      <c r="I27" s="8">
        <v>82545</v>
      </c>
    </row>
    <row r="28" spans="2:9" x14ac:dyDescent="0.25">
      <c r="B28" s="7"/>
      <c r="C28" t="s">
        <v>11</v>
      </c>
      <c r="I28" s="8">
        <f>824191+12000</f>
        <v>836191</v>
      </c>
    </row>
    <row r="29" spans="2:9" x14ac:dyDescent="0.25">
      <c r="B29" s="7"/>
      <c r="C29" t="s">
        <v>25</v>
      </c>
      <c r="I29" s="8">
        <v>0</v>
      </c>
    </row>
    <row r="30" spans="2:9" x14ac:dyDescent="0.25">
      <c r="B30" s="7"/>
      <c r="C30" t="s">
        <v>21</v>
      </c>
      <c r="I30" s="8">
        <v>2974965</v>
      </c>
    </row>
    <row r="31" spans="2:9" x14ac:dyDescent="0.25">
      <c r="B31" s="7"/>
      <c r="C31" t="s">
        <v>22</v>
      </c>
      <c r="I31" s="8">
        <v>1788253</v>
      </c>
    </row>
    <row r="32" spans="2:9" x14ac:dyDescent="0.25">
      <c r="B32" s="7"/>
      <c r="C32" t="s">
        <v>12</v>
      </c>
      <c r="I32" s="8">
        <v>2397068.75</v>
      </c>
    </row>
    <row r="33" spans="2:9" x14ac:dyDescent="0.25">
      <c r="B33" s="7"/>
      <c r="C33" t="s">
        <v>23</v>
      </c>
      <c r="I33" s="8">
        <v>8200</v>
      </c>
    </row>
    <row r="34" spans="2:9" x14ac:dyDescent="0.25">
      <c r="B34" s="7"/>
      <c r="C34" t="s">
        <v>24</v>
      </c>
      <c r="I34" s="8">
        <v>188000</v>
      </c>
    </row>
    <row r="35" spans="2:9" x14ac:dyDescent="0.25">
      <c r="B35" s="7"/>
      <c r="H35" s="6" t="s">
        <v>33</v>
      </c>
      <c r="I35" s="9">
        <f>SUM(I20:I34)</f>
        <v>11533075.629999999</v>
      </c>
    </row>
    <row r="36" spans="2:9" x14ac:dyDescent="0.25">
      <c r="B36" s="7"/>
      <c r="I36" s="10"/>
    </row>
    <row r="37" spans="2:9" ht="15.75" thickBot="1" x14ac:dyDescent="0.3">
      <c r="B37" s="11"/>
      <c r="C37" s="2" t="s">
        <v>16</v>
      </c>
      <c r="D37" s="2"/>
      <c r="E37" s="2"/>
      <c r="F37" s="2"/>
      <c r="G37" s="2"/>
      <c r="H37" s="16" t="s">
        <v>14</v>
      </c>
      <c r="I37" s="12">
        <f>I17+I35</f>
        <v>42808152.379999995</v>
      </c>
    </row>
    <row r="38" spans="2:9" ht="5.25" customHeight="1" thickTop="1" x14ac:dyDescent="0.25">
      <c r="B38" s="7"/>
      <c r="I38" s="10"/>
    </row>
    <row r="39" spans="2:9" ht="15.75" thickBot="1" x14ac:dyDescent="0.3">
      <c r="B39" s="20" t="s">
        <v>29</v>
      </c>
      <c r="C39" s="21"/>
      <c r="D39" s="21"/>
      <c r="E39" s="21"/>
      <c r="F39" s="21"/>
      <c r="G39" s="14"/>
      <c r="H39" s="21"/>
      <c r="I39" s="15">
        <f>I15-I37</f>
        <v>3122852.8100000024</v>
      </c>
    </row>
    <row r="42" spans="2:9" x14ac:dyDescent="0.25">
      <c r="I42" s="17"/>
    </row>
  </sheetData>
  <mergeCells count="4">
    <mergeCell ref="B4:I4"/>
    <mergeCell ref="B5:I5"/>
    <mergeCell ref="B2:I2"/>
    <mergeCell ref="B3:I3"/>
  </mergeCells>
  <pageMargins left="1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23.24</vt:lpstr>
      <vt:lpstr>'23.24'!Print_Area</vt:lpstr>
    </vt:vector>
  </TitlesOfParts>
  <Company>Stanislaus County Superior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Stanislaus County Superior Court</dc:creator>
  <cp:lastModifiedBy>Brent Medearis</cp:lastModifiedBy>
  <cp:lastPrinted>2014-08-14T23:40:23Z</cp:lastPrinted>
  <dcterms:created xsi:type="dcterms:W3CDTF">2013-09-19T18:02:56Z</dcterms:created>
  <dcterms:modified xsi:type="dcterms:W3CDTF">2023-08-11T22:44:18Z</dcterms:modified>
</cp:coreProperties>
</file>